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595" tabRatio="959" activeTab="0"/>
  </bookViews>
  <sheets>
    <sheet name="MD Transaction Form" sheetId="1" r:id="rId1"/>
  </sheets>
  <definedNames>
    <definedName name="_xlnm.Print_Area" localSheetId="0">'MD Transaction Form'!$A$1:$L$48</definedName>
  </definedNames>
  <calcPr fullCalcOnLoad="1"/>
</workbook>
</file>

<file path=xl/sharedStrings.xml><?xml version="1.0" encoding="utf-8"?>
<sst xmlns="http://schemas.openxmlformats.org/spreadsheetml/2006/main" count="119" uniqueCount="69">
  <si>
    <t>Total</t>
  </si>
  <si>
    <t>x</t>
  </si>
  <si>
    <t>=</t>
  </si>
  <si>
    <t>Total Dollars</t>
  </si>
  <si>
    <t xml:space="preserve"> =</t>
  </si>
  <si>
    <t># of $1</t>
  </si>
  <si>
    <t># of $5</t>
  </si>
  <si>
    <t>Net Cash Balance</t>
  </si>
  <si>
    <t>B</t>
  </si>
  <si>
    <t>D</t>
  </si>
  <si>
    <t>D-C</t>
  </si>
  <si>
    <t>Overage/(Shortage)</t>
  </si>
  <si>
    <t># of Daily Trx</t>
  </si>
  <si>
    <t>Debit Trx</t>
  </si>
  <si>
    <t xml:space="preserve">Food Stamp Trx </t>
  </si>
  <si>
    <t>Market Day Transactions (Trx)
Close Out Detail</t>
  </si>
  <si>
    <t>Total Close Out</t>
  </si>
  <si>
    <t>Ending</t>
  </si>
  <si>
    <t>Balance</t>
  </si>
  <si>
    <t>Previous</t>
  </si>
  <si>
    <t>Market</t>
  </si>
  <si>
    <t>Market Date:</t>
  </si>
  <si>
    <t xml:space="preserve">Token Count </t>
  </si>
  <si>
    <t># of bags</t>
  </si>
  <si>
    <t># of
coins/ bag</t>
  </si>
  <si>
    <t>$1 or $5</t>
  </si>
  <si>
    <t>Subtotal (ending balance from last Market)</t>
  </si>
  <si>
    <t>Subtotal</t>
  </si>
  <si>
    <t>Add Token Return by MM - Food Stamp</t>
  </si>
  <si>
    <t>A</t>
  </si>
  <si>
    <t>Gross Sales $</t>
  </si>
  <si>
    <t>Food Stamp
Full Bag-50 CT</t>
  </si>
  <si>
    <t>(yellow is input fields; all other formulas)</t>
  </si>
  <si>
    <t>Food Stamp
Partial Bag</t>
  </si>
  <si>
    <t>Master Reserve
Additions - EBT</t>
  </si>
  <si>
    <t xml:space="preserve">     </t>
  </si>
  <si>
    <t>Returns (provide explanation below)</t>
  </si>
  <si>
    <t>Net EBT Sales</t>
  </si>
  <si>
    <t xml:space="preserve"> </t>
  </si>
  <si>
    <t>Net Debit Sales</t>
  </si>
  <si>
    <t>C
(A-B)</t>
  </si>
  <si>
    <t>Token Inventory at          End of Market</t>
  </si>
  <si>
    <t>Food Stamp
Full Bag-50 CT
(Bag + Vendor Token return)</t>
  </si>
  <si>
    <t>Food Stamp
Partial Bag
(Bag + Vendor Token return)</t>
  </si>
  <si>
    <t>##</t>
  </si>
  <si>
    <t xml:space="preserve">                                                   </t>
  </si>
  <si>
    <t>## OVER/SHORT SHOULD BE ZERO.  IF NOT, PLEASE RECOUNT AND PROVIDE EXPLANATION, IF KNOWN.</t>
  </si>
  <si>
    <t xml:space="preserve">Ending </t>
  </si>
  <si>
    <t xml:space="preserve">Posted </t>
  </si>
  <si>
    <t xml:space="preserve">to </t>
  </si>
  <si>
    <t xml:space="preserve">Next </t>
  </si>
  <si>
    <t xml:space="preserve">Week's </t>
  </si>
  <si>
    <t xml:space="preserve">Market </t>
  </si>
  <si>
    <t xml:space="preserve">Market Day Transaction Form </t>
  </si>
  <si>
    <t>Market Manager Token Returns</t>
  </si>
  <si>
    <t>Add Token Return by MM - Debit/Credit</t>
  </si>
  <si>
    <t>Reserve Additions</t>
  </si>
  <si>
    <t>Credit Trx</t>
  </si>
  <si>
    <t>Net Credit Sales</t>
  </si>
  <si>
    <t>Debit/Credit
Full Bag-50 CT</t>
  </si>
  <si>
    <t>Debit/Credit
Partial Bag</t>
  </si>
  <si>
    <t>Master Reserve
Additions - Debit/Credit</t>
  </si>
  <si>
    <t>Grand Total - "The Bank"</t>
  </si>
  <si>
    <t>Debit/Credit
Full Bag-50 CT
(Bag + Vendor Token return)</t>
  </si>
  <si>
    <t>Debit/Credit
Partial Bag
(Bag + Vendor Token return)</t>
  </si>
  <si>
    <t>Ending Reconciliation - Tokens in "the Bank" at the end of Market Day</t>
  </si>
  <si>
    <t xml:space="preserve">The "Bank" </t>
  </si>
  <si>
    <t>Tokens in "Bank" at Start of Market</t>
  </si>
  <si>
    <t># of
coins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</si>
</sst>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#,##0.000"/>
    <numFmt numFmtId="167" formatCode="0.0"/>
    <numFmt numFmtId="168" formatCode="&quot;$&quot;#,##0"/>
    <numFmt numFmtId="169" formatCode="0.00_);\(0.00\)"/>
    <numFmt numFmtId="170" formatCode="0.0_);\(0.0\)"/>
    <numFmt numFmtId="171" formatCode="0_);\(0\)"/>
    <numFmt numFmtId="172" formatCode="_(* #,##0.0_);_(* \(#,##0.0\);_(* &quot;-&quot;_);_(@_)"/>
    <numFmt numFmtId="173" formatCode="_(* #,##0.00_);_(* \(#,##0.00\);_(* &quot;-&quot;_);_(@_)"/>
    <numFmt numFmtId="174" formatCode="_(* #,##0.0_);_(* \(#,##0.0\);_(* &quot;-&quot;??_);_(@_)"/>
    <numFmt numFmtId="175" formatCode="_(* #,##0_);_(* \(#,##0\);_(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m\-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darkDown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3" borderId="0" xfId="0" applyFont="1" applyFill="1" applyBorder="1" applyAlignment="1">
      <alignment/>
    </xf>
    <xf numFmtId="6" fontId="3" fillId="0" borderId="4" xfId="0" applyNumberFormat="1" applyFont="1" applyBorder="1" applyAlignment="1">
      <alignment/>
    </xf>
    <xf numFmtId="0" fontId="3" fillId="0" borderId="4" xfId="0" applyFont="1" applyFill="1" applyBorder="1" applyAlignment="1">
      <alignment horizontal="center"/>
    </xf>
    <xf numFmtId="44" fontId="3" fillId="2" borderId="2" xfId="17" applyFont="1" applyFill="1" applyBorder="1" applyAlignment="1">
      <alignment/>
    </xf>
    <xf numFmtId="5" fontId="3" fillId="0" borderId="0" xfId="0" applyNumberFormat="1" applyFont="1" applyBorder="1" applyAlignment="1">
      <alignment horizontal="center"/>
    </xf>
    <xf numFmtId="8" fontId="3" fillId="0" borderId="0" xfId="0" applyNumberFormat="1" applyFont="1" applyBorder="1" applyAlignment="1">
      <alignment/>
    </xf>
    <xf numFmtId="2" fontId="4" fillId="2" borderId="4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6" fontId="7" fillId="0" borderId="4" xfId="0" applyNumberFormat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38" fontId="3" fillId="0" borderId="4" xfId="0" applyNumberFormat="1" applyFont="1" applyFill="1" applyBorder="1" applyAlignment="1">
      <alignment/>
    </xf>
    <xf numFmtId="172" fontId="3" fillId="4" borderId="4" xfId="0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6" fontId="3" fillId="5" borderId="4" xfId="0" applyNumberFormat="1" applyFont="1" applyFill="1" applyBorder="1" applyAlignment="1">
      <alignment/>
    </xf>
    <xf numFmtId="0" fontId="3" fillId="5" borderId="4" xfId="0" applyFont="1" applyFill="1" applyBorder="1" applyAlignment="1">
      <alignment/>
    </xf>
    <xf numFmtId="38" fontId="3" fillId="5" borderId="4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6" fontId="3" fillId="2" borderId="4" xfId="0" applyNumberFormat="1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38" fontId="3" fillId="2" borderId="4" xfId="0" applyNumberFormat="1" applyFont="1" applyFill="1" applyBorder="1" applyAlignment="1">
      <alignment/>
    </xf>
    <xf numFmtId="0" fontId="7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6" borderId="4" xfId="0" applyFill="1" applyBorder="1" applyAlignment="1">
      <alignment/>
    </xf>
    <xf numFmtId="0" fontId="4" fillId="6" borderId="4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0" fontId="3" fillId="6" borderId="4" xfId="0" applyFont="1" applyFill="1" applyBorder="1" applyAlignment="1">
      <alignment/>
    </xf>
    <xf numFmtId="0" fontId="0" fillId="6" borderId="4" xfId="0" applyFont="1" applyFill="1" applyBorder="1" applyAlignment="1">
      <alignment horizontal="center"/>
    </xf>
    <xf numFmtId="6" fontId="3" fillId="6" borderId="4" xfId="0" applyNumberFormat="1" applyFont="1" applyFill="1" applyBorder="1" applyAlignment="1">
      <alignment/>
    </xf>
    <xf numFmtId="44" fontId="4" fillId="3" borderId="4" xfId="17" applyFont="1" applyFill="1" applyBorder="1" applyAlignment="1">
      <alignment/>
    </xf>
    <xf numFmtId="0" fontId="3" fillId="0" borderId="4" xfId="0" applyFont="1" applyBorder="1" applyAlignment="1">
      <alignment horizontal="right"/>
    </xf>
    <xf numFmtId="44" fontId="3" fillId="0" borderId="4" xfId="17" applyFont="1" applyFill="1" applyBorder="1" applyAlignment="1">
      <alignment/>
    </xf>
    <xf numFmtId="44" fontId="3" fillId="3" borderId="4" xfId="17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1" fontId="3" fillId="0" borderId="4" xfId="0" applyNumberFormat="1" applyFont="1" applyBorder="1" applyAlignment="1">
      <alignment/>
    </xf>
    <xf numFmtId="44" fontId="4" fillId="3" borderId="4" xfId="17" applyNumberFormat="1" applyFont="1" applyFill="1" applyBorder="1" applyAlignment="1">
      <alignment/>
    </xf>
    <xf numFmtId="44" fontId="3" fillId="2" borderId="4" xfId="17" applyFont="1" applyFill="1" applyBorder="1" applyAlignment="1">
      <alignment/>
    </xf>
    <xf numFmtId="1" fontId="3" fillId="2" borderId="4" xfId="0" applyNumberFormat="1" applyFont="1" applyFill="1" applyBorder="1" applyAlignment="1">
      <alignment/>
    </xf>
    <xf numFmtId="0" fontId="3" fillId="5" borderId="4" xfId="0" applyFont="1" applyFill="1" applyBorder="1" applyAlignment="1">
      <alignment horizontal="center" wrapText="1"/>
    </xf>
    <xf numFmtId="44" fontId="3" fillId="5" borderId="4" xfId="17" applyFont="1" applyFill="1" applyBorder="1" applyAlignment="1">
      <alignment wrapText="1"/>
    </xf>
    <xf numFmtId="0" fontId="3" fillId="3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/>
    </xf>
    <xf numFmtId="44" fontId="3" fillId="5" borderId="4" xfId="17" applyFont="1" applyFill="1" applyBorder="1" applyAlignment="1">
      <alignment/>
    </xf>
    <xf numFmtId="43" fontId="3" fillId="5" borderId="4" xfId="15" applyFont="1" applyFill="1" applyBorder="1" applyAlignment="1">
      <alignment/>
    </xf>
    <xf numFmtId="175" fontId="3" fillId="5" borderId="4" xfId="15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4" fontId="0" fillId="0" borderId="2" xfId="0" applyNumberFormat="1" applyBorder="1" applyAlignment="1">
      <alignment/>
    </xf>
    <xf numFmtId="0" fontId="7" fillId="3" borderId="5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6" fontId="3" fillId="5" borderId="2" xfId="0" applyNumberFormat="1" applyFont="1" applyFill="1" applyBorder="1" applyAlignment="1">
      <alignment/>
    </xf>
    <xf numFmtId="0" fontId="0" fillId="5" borderId="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wrapText="1"/>
    </xf>
    <xf numFmtId="6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38" fontId="3" fillId="0" borderId="2" xfId="0" applyNumberFormat="1" applyFont="1" applyFill="1" applyBorder="1" applyAlignment="1">
      <alignment/>
    </xf>
    <xf numFmtId="38" fontId="3" fillId="0" borderId="3" xfId="0" applyNumberFormat="1" applyFont="1" applyFill="1" applyBorder="1" applyAlignment="1">
      <alignment/>
    </xf>
    <xf numFmtId="0" fontId="9" fillId="0" borderId="7" xfId="0" applyFont="1" applyFill="1" applyBorder="1" applyAlignment="1">
      <alignment wrapText="1"/>
    </xf>
    <xf numFmtId="0" fontId="9" fillId="0" borderId="7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7" borderId="2" xfId="0" applyFont="1" applyFill="1" applyBorder="1" applyAlignment="1">
      <alignment/>
    </xf>
    <xf numFmtId="6" fontId="7" fillId="0" borderId="2" xfId="0" applyNumberFormat="1" applyFont="1" applyBorder="1" applyAlignment="1">
      <alignment horizontal="center"/>
    </xf>
    <xf numFmtId="6" fontId="7" fillId="0" borderId="3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5" borderId="7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11" fillId="0" borderId="7" xfId="0" applyFont="1" applyBorder="1" applyAlignment="1">
      <alignment horizontal="center"/>
    </xf>
    <xf numFmtId="0" fontId="3" fillId="7" borderId="11" xfId="0" applyFont="1" applyFill="1" applyBorder="1" applyAlignment="1">
      <alignment/>
    </xf>
    <xf numFmtId="44" fontId="4" fillId="7" borderId="8" xfId="17" applyFont="1" applyFill="1" applyBorder="1" applyAlignment="1">
      <alignment/>
    </xf>
    <xf numFmtId="0" fontId="3" fillId="7" borderId="8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/>
    </xf>
    <xf numFmtId="44" fontId="3" fillId="7" borderId="0" xfId="17" applyFont="1" applyFill="1" applyBorder="1" applyAlignment="1">
      <alignment/>
    </xf>
    <xf numFmtId="0" fontId="3" fillId="7" borderId="0" xfId="0" applyFont="1" applyFill="1" applyBorder="1" applyAlignment="1">
      <alignment horizontal="center"/>
    </xf>
    <xf numFmtId="44" fontId="3" fillId="7" borderId="0" xfId="17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44" fontId="4" fillId="7" borderId="0" xfId="17" applyFont="1" applyFill="1" applyBorder="1" applyAlignment="1">
      <alignment/>
    </xf>
    <xf numFmtId="44" fontId="0" fillId="7" borderId="9" xfId="0" applyNumberFormat="1" applyFont="1" applyFill="1" applyBorder="1" applyAlignment="1">
      <alignment horizontal="center" wrapText="1"/>
    </xf>
    <xf numFmtId="7" fontId="4" fillId="7" borderId="0" xfId="17" applyNumberFormat="1" applyFont="1" applyFill="1" applyBorder="1" applyAlignment="1">
      <alignment/>
    </xf>
    <xf numFmtId="0" fontId="3" fillId="7" borderId="14" xfId="0" applyFont="1" applyFill="1" applyBorder="1" applyAlignment="1">
      <alignment/>
    </xf>
    <xf numFmtId="44" fontId="3" fillId="7" borderId="1" xfId="17" applyFont="1" applyFill="1" applyBorder="1" applyAlignment="1">
      <alignment/>
    </xf>
    <xf numFmtId="0" fontId="3" fillId="7" borderId="1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7" fillId="5" borderId="7" xfId="0" applyFont="1" applyFill="1" applyBorder="1" applyAlignment="1">
      <alignment wrapText="1"/>
    </xf>
    <xf numFmtId="0" fontId="7" fillId="5" borderId="2" xfId="0" applyFont="1" applyFill="1" applyBorder="1" applyAlignment="1">
      <alignment horizontal="center"/>
    </xf>
    <xf numFmtId="0" fontId="3" fillId="7" borderId="15" xfId="0" applyFont="1" applyFill="1" applyBorder="1" applyAlignment="1">
      <alignment/>
    </xf>
    <xf numFmtId="0" fontId="3" fillId="7" borderId="5" xfId="0" applyFont="1" applyFill="1" applyBorder="1" applyAlignment="1">
      <alignment/>
    </xf>
    <xf numFmtId="0" fontId="3" fillId="7" borderId="6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6" fillId="7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5" borderId="7" xfId="0" applyFill="1" applyBorder="1" applyAlignment="1">
      <alignment/>
    </xf>
    <xf numFmtId="0" fontId="7" fillId="5" borderId="2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44" fontId="3" fillId="2" borderId="3" xfId="17" applyFont="1" applyFill="1" applyBorder="1" applyAlignment="1">
      <alignment/>
    </xf>
    <xf numFmtId="0" fontId="0" fillId="2" borderId="7" xfId="0" applyFill="1" applyBorder="1" applyAlignment="1">
      <alignment/>
    </xf>
    <xf numFmtId="0" fontId="4" fillId="2" borderId="2" xfId="0" applyFont="1" applyFill="1" applyBorder="1" applyAlignment="1">
      <alignment horizontal="center"/>
    </xf>
    <xf numFmtId="6" fontId="3" fillId="2" borderId="2" xfId="0" applyNumberFormat="1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2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114300</xdr:rowOff>
    </xdr:from>
    <xdr:to>
      <xdr:col>12</xdr:col>
      <xdr:colOff>0</xdr:colOff>
      <xdr:row>43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4878050"/>
          <a:ext cx="84963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0" bIns="18288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Operator Name -          Date Sent to Bookkeeper -     Weather: 
Other Comments -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28750" y="0"/>
          <a:ext cx="6419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Total $ sales lost due ___ Machine Failure  __1__Credit Card Decline
Total request for credit cards - 0
Operator Name - Suzanne Briggs 
Date Sent to Bookkeeper - 9/21/05</a:t>
          </a:r>
        </a:p>
      </xdr:txBody>
    </xdr:sp>
    <xdr:clientData/>
  </xdr:twoCellAnchor>
  <xdr:twoCellAnchor>
    <xdr:from>
      <xdr:col>7</xdr:col>
      <xdr:colOff>714375</xdr:colOff>
      <xdr:row>42</xdr:row>
      <xdr:rowOff>19050</xdr:rowOff>
    </xdr:from>
    <xdr:to>
      <xdr:col>11</xdr:col>
      <xdr:colOff>581025</xdr:colOff>
      <xdr:row>43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600700" y="15173325"/>
          <a:ext cx="2876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2005 copyright  Suzanne Briggs - collaboration  
2009 Modified by Rita Ordonez</a:t>
          </a:r>
        </a:p>
      </xdr:txBody>
    </xdr:sp>
    <xdr:clientData/>
  </xdr:twoCellAnchor>
  <xdr:twoCellAnchor>
    <xdr:from>
      <xdr:col>11</xdr:col>
      <xdr:colOff>304800</xdr:colOff>
      <xdr:row>9</xdr:row>
      <xdr:rowOff>76200</xdr:rowOff>
    </xdr:from>
    <xdr:to>
      <xdr:col>11</xdr:col>
      <xdr:colOff>323850</xdr:colOff>
      <xdr:row>31</xdr:row>
      <xdr:rowOff>180975</xdr:rowOff>
    </xdr:to>
    <xdr:sp>
      <xdr:nvSpPr>
        <xdr:cNvPr id="4" name="Line 4"/>
        <xdr:cNvSpPr>
          <a:spLocks/>
        </xdr:cNvSpPr>
      </xdr:nvSpPr>
      <xdr:spPr>
        <a:xfrm flipV="1">
          <a:off x="8201025" y="3219450"/>
          <a:ext cx="19050" cy="772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0</xdr:rowOff>
    </xdr:from>
    <xdr:to>
      <xdr:col>12</xdr:col>
      <xdr:colOff>0</xdr:colOff>
      <xdr:row>48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25" y="16268700"/>
          <a:ext cx="849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0" bIns="18288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Operator Name -
Date Sent to Bookkeeper                     Weather:  Sunny
Other Comments - </a:t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11</xdr:col>
      <xdr:colOff>581025</xdr:colOff>
      <xdr:row>48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600700" y="16268700"/>
          <a:ext cx="2876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2005 copyright  Suzanne Briggs - collaboration  
2009 Modified by Rita Ordonez</a:t>
          </a:r>
        </a:p>
      </xdr:txBody>
    </xdr:sp>
    <xdr:clientData/>
  </xdr:twoCellAnchor>
  <xdr:twoCellAnchor>
    <xdr:from>
      <xdr:col>11</xdr:col>
      <xdr:colOff>304800</xdr:colOff>
      <xdr:row>48</xdr:row>
      <xdr:rowOff>0</xdr:rowOff>
    </xdr:from>
    <xdr:to>
      <xdr:col>11</xdr:col>
      <xdr:colOff>323850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201025" y="16268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0</xdr:rowOff>
    </xdr:from>
    <xdr:to>
      <xdr:col>12</xdr:col>
      <xdr:colOff>0</xdr:colOff>
      <xdr:row>48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525" y="16268700"/>
          <a:ext cx="849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0" bIns="18288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Operator Name -Rita Ordonez                 Date Sent to Bookkeeper - 4/20/09     Weather:  Cloudy
Other Comments - we had 3 less C/D tokens and 2 less EBT tokens.  I may have miscounted tokens I gave to the customer???</a:t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11</xdr:col>
      <xdr:colOff>581025</xdr:colOff>
      <xdr:row>48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600700" y="16268700"/>
          <a:ext cx="2876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2005 copyright  Suzanne Briggs - collaboration  
2009 Modified by Rita Ordonez</a:t>
          </a:r>
        </a:p>
      </xdr:txBody>
    </xdr:sp>
    <xdr:clientData/>
  </xdr:twoCellAnchor>
  <xdr:twoCellAnchor>
    <xdr:from>
      <xdr:col>11</xdr:col>
      <xdr:colOff>304800</xdr:colOff>
      <xdr:row>48</xdr:row>
      <xdr:rowOff>0</xdr:rowOff>
    </xdr:from>
    <xdr:to>
      <xdr:col>11</xdr:col>
      <xdr:colOff>323850</xdr:colOff>
      <xdr:row>48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8201025" y="16268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11</xdr:col>
      <xdr:colOff>600075</xdr:colOff>
      <xdr:row>48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16268700"/>
          <a:ext cx="849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0" bIns="18288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Operator Name -Rita Ordonez           Date Sent to Bookkeeper - 4/13/09     Weather:  Sunny
Other Comments - Opening Day!  </a:t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11</xdr:col>
      <xdr:colOff>581025</xdr:colOff>
      <xdr:row>48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600700" y="16268700"/>
          <a:ext cx="2876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2005 copyright  Suzanne Briggs - collaboration  
2009 Modified by Rita Ordonez</a:t>
          </a:r>
        </a:p>
      </xdr:txBody>
    </xdr:sp>
    <xdr:clientData/>
  </xdr:twoCellAnchor>
  <xdr:twoCellAnchor>
    <xdr:from>
      <xdr:col>11</xdr:col>
      <xdr:colOff>304800</xdr:colOff>
      <xdr:row>48</xdr:row>
      <xdr:rowOff>0</xdr:rowOff>
    </xdr:from>
    <xdr:to>
      <xdr:col>11</xdr:col>
      <xdr:colOff>323850</xdr:colOff>
      <xdr:row>48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8201025" y="16268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0</xdr:rowOff>
    </xdr:from>
    <xdr:to>
      <xdr:col>12</xdr:col>
      <xdr:colOff>0</xdr:colOff>
      <xdr:row>48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9525" y="16268700"/>
          <a:ext cx="849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0" bIns="18288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Operator Name -Rita Ordonez                 Date Sent to Bookkeeper -                               Weather:  
Other Comments - </a:t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11</xdr:col>
      <xdr:colOff>581025</xdr:colOff>
      <xdr:row>48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600700" y="16268700"/>
          <a:ext cx="2876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2005 copyright  Suzanne Briggs - collaboration  
2009 Modified by Rita Ordonez</a:t>
          </a:r>
        </a:p>
      </xdr:txBody>
    </xdr:sp>
    <xdr:clientData/>
  </xdr:twoCellAnchor>
  <xdr:twoCellAnchor>
    <xdr:from>
      <xdr:col>11</xdr:col>
      <xdr:colOff>304800</xdr:colOff>
      <xdr:row>48</xdr:row>
      <xdr:rowOff>0</xdr:rowOff>
    </xdr:from>
    <xdr:to>
      <xdr:col>11</xdr:col>
      <xdr:colOff>323850</xdr:colOff>
      <xdr:row>48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8201025" y="16268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0</xdr:rowOff>
    </xdr:from>
    <xdr:to>
      <xdr:col>12</xdr:col>
      <xdr:colOff>0</xdr:colOff>
      <xdr:row>48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" y="16268700"/>
          <a:ext cx="849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0" bIns="18288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Operator Name -Rita Ordonez                 Date Sent to Bookkeeper -                               Weather:  
Other Comments - </a:t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11</xdr:col>
      <xdr:colOff>581025</xdr:colOff>
      <xdr:row>48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600700" y="16268700"/>
          <a:ext cx="2876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2005 copyright  Suzanne Briggs - collaboration  
2009 Modified by Rita Ordonez</a:t>
          </a:r>
        </a:p>
      </xdr:txBody>
    </xdr:sp>
    <xdr:clientData/>
  </xdr:twoCellAnchor>
  <xdr:twoCellAnchor>
    <xdr:from>
      <xdr:col>11</xdr:col>
      <xdr:colOff>304800</xdr:colOff>
      <xdr:row>48</xdr:row>
      <xdr:rowOff>0</xdr:rowOff>
    </xdr:from>
    <xdr:to>
      <xdr:col>11</xdr:col>
      <xdr:colOff>323850</xdr:colOff>
      <xdr:row>48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8201025" y="16268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1">
      <selection activeCell="I1" sqref="I1"/>
    </sheetView>
  </sheetViews>
  <sheetFormatPr defaultColWidth="9.140625" defaultRowHeight="12.75"/>
  <cols>
    <col min="1" max="1" width="21.421875" style="0" bestFit="1" customWidth="1"/>
    <col min="2" max="2" width="11.7109375" style="0" customWidth="1"/>
    <col min="3" max="3" width="3.140625" style="16" customWidth="1"/>
    <col min="4" max="4" width="14.57421875" style="0" customWidth="1"/>
    <col min="5" max="5" width="3.7109375" style="16" customWidth="1"/>
    <col min="6" max="6" width="11.00390625" style="0" bestFit="1" customWidth="1"/>
    <col min="7" max="7" width="7.7109375" style="12" customWidth="1"/>
    <col min="8" max="8" width="14.28125" style="0" customWidth="1"/>
    <col min="9" max="9" width="10.7109375" style="0" customWidth="1"/>
    <col min="10" max="10" width="10.421875" style="0" bestFit="1" customWidth="1"/>
    <col min="11" max="11" width="9.7109375" style="0" customWidth="1"/>
    <col min="13" max="13" width="18.00390625" style="0" customWidth="1"/>
    <col min="16" max="16" width="10.28125" style="0" customWidth="1"/>
  </cols>
  <sheetData>
    <row r="1" spans="1:25" ht="19.5" customHeight="1">
      <c r="A1" s="170" t="s">
        <v>53</v>
      </c>
      <c r="B1" s="171"/>
      <c r="C1" s="171"/>
      <c r="D1" s="171"/>
      <c r="E1" s="171"/>
      <c r="F1" s="171"/>
      <c r="G1" s="89"/>
      <c r="H1" s="163" t="s">
        <v>21</v>
      </c>
      <c r="I1" s="90"/>
      <c r="J1" s="90"/>
      <c r="K1" s="18"/>
      <c r="L1" s="19"/>
      <c r="M1" s="2"/>
      <c r="N1" s="2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45" customHeight="1">
      <c r="A2" s="126" t="s">
        <v>66</v>
      </c>
      <c r="B2" s="18"/>
      <c r="C2" s="84"/>
      <c r="D2" s="85"/>
      <c r="E2" s="85"/>
      <c r="F2" s="85"/>
      <c r="G2" s="86"/>
      <c r="H2" s="87"/>
      <c r="I2" s="88"/>
      <c r="J2" s="172" t="s">
        <v>22</v>
      </c>
      <c r="K2" s="173"/>
      <c r="L2" s="174"/>
      <c r="M2" s="6"/>
      <c r="N2" s="2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7" customHeight="1">
      <c r="A3" s="42" t="s">
        <v>67</v>
      </c>
      <c r="B3" s="39" t="s">
        <v>23</v>
      </c>
      <c r="C3" s="36" t="s">
        <v>1</v>
      </c>
      <c r="D3" s="39" t="s">
        <v>24</v>
      </c>
      <c r="E3" s="36" t="s">
        <v>1</v>
      </c>
      <c r="F3" s="38" t="s">
        <v>25</v>
      </c>
      <c r="G3" s="36" t="s">
        <v>2</v>
      </c>
      <c r="H3" s="39" t="s">
        <v>3</v>
      </c>
      <c r="I3" s="43"/>
      <c r="J3" s="44" t="s">
        <v>5</v>
      </c>
      <c r="K3" s="44" t="s">
        <v>6</v>
      </c>
      <c r="L3" s="175"/>
      <c r="M3" s="4"/>
      <c r="N3" s="2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27.75" customHeight="1">
      <c r="A4" s="37" t="s">
        <v>31</v>
      </c>
      <c r="B4" s="45"/>
      <c r="C4" s="46" t="s">
        <v>1</v>
      </c>
      <c r="D4" s="46">
        <v>50</v>
      </c>
      <c r="E4" s="46" t="s">
        <v>1</v>
      </c>
      <c r="F4" s="28">
        <v>1</v>
      </c>
      <c r="G4" s="46" t="s">
        <v>2</v>
      </c>
      <c r="H4" s="28">
        <f>+B4*D4*F4</f>
        <v>0</v>
      </c>
      <c r="I4" s="145"/>
      <c r="J4" s="47">
        <f>+H4/F4</f>
        <v>0</v>
      </c>
      <c r="K4" s="48"/>
      <c r="L4" s="91" t="s">
        <v>19</v>
      </c>
      <c r="M4" s="5"/>
      <c r="N4" s="2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6.25">
      <c r="A5" s="37" t="s">
        <v>33</v>
      </c>
      <c r="B5" s="29">
        <v>1</v>
      </c>
      <c r="C5" s="46" t="s">
        <v>1</v>
      </c>
      <c r="D5" s="45"/>
      <c r="E5" s="46" t="s">
        <v>1</v>
      </c>
      <c r="F5" s="28">
        <v>1</v>
      </c>
      <c r="G5" s="46" t="s">
        <v>2</v>
      </c>
      <c r="H5" s="28">
        <f>+B5*D5*F5</f>
        <v>0</v>
      </c>
      <c r="I5" s="146"/>
      <c r="J5" s="47">
        <f>+H5/$F5</f>
        <v>0</v>
      </c>
      <c r="K5" s="48"/>
      <c r="L5" s="92" t="s">
        <v>20</v>
      </c>
      <c r="M5" s="2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6.25">
      <c r="A6" s="37" t="s">
        <v>59</v>
      </c>
      <c r="B6" s="45"/>
      <c r="C6" s="46" t="s">
        <v>1</v>
      </c>
      <c r="D6" s="46">
        <v>50</v>
      </c>
      <c r="E6" s="46" t="s">
        <v>1</v>
      </c>
      <c r="F6" s="28">
        <v>5</v>
      </c>
      <c r="G6" s="46" t="s">
        <v>2</v>
      </c>
      <c r="H6" s="28">
        <f>+B6*D6*F6</f>
        <v>0</v>
      </c>
      <c r="I6" s="146"/>
      <c r="J6" s="48"/>
      <c r="K6" s="47">
        <f>+H6/F6</f>
        <v>0</v>
      </c>
      <c r="L6" s="92" t="s">
        <v>17</v>
      </c>
      <c r="M6" s="6"/>
      <c r="N6" s="2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A7" s="37" t="s">
        <v>60</v>
      </c>
      <c r="B7" s="29">
        <v>1</v>
      </c>
      <c r="C7" s="46" t="s">
        <v>1</v>
      </c>
      <c r="D7" s="45"/>
      <c r="E7" s="46" t="s">
        <v>1</v>
      </c>
      <c r="F7" s="28">
        <v>5</v>
      </c>
      <c r="G7" s="46" t="s">
        <v>2</v>
      </c>
      <c r="H7" s="28">
        <f>+B7*D7*F7</f>
        <v>0</v>
      </c>
      <c r="I7" s="146"/>
      <c r="J7" s="48"/>
      <c r="K7" s="47">
        <f>+H7/F7</f>
        <v>0</v>
      </c>
      <c r="L7" s="92" t="s">
        <v>18</v>
      </c>
      <c r="M7" s="2"/>
      <c r="N7" s="2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24.75" customHeight="1">
      <c r="A8" s="98" t="s">
        <v>26</v>
      </c>
      <c r="B8" s="99"/>
      <c r="C8" s="100"/>
      <c r="D8" s="101"/>
      <c r="E8" s="100"/>
      <c r="F8" s="102"/>
      <c r="G8" s="103"/>
      <c r="H8" s="51">
        <f>SUM(H4:H7)</f>
        <v>0</v>
      </c>
      <c r="I8" s="52"/>
      <c r="J8" s="53">
        <f>SUM(J4:J7)</f>
        <v>0</v>
      </c>
      <c r="K8" s="53">
        <f>SUM(K4:K7)</f>
        <v>0</v>
      </c>
      <c r="L8" s="93"/>
      <c r="M8" s="2"/>
      <c r="N8" s="2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s="8" customFormat="1" ht="24.75" customHeight="1">
      <c r="A9" s="104" t="s">
        <v>56</v>
      </c>
      <c r="B9" s="105"/>
      <c r="C9" s="84"/>
      <c r="D9" s="35"/>
      <c r="E9" s="84"/>
      <c r="F9" s="106"/>
      <c r="G9" s="84"/>
      <c r="H9" s="106"/>
      <c r="I9" s="107"/>
      <c r="J9" s="108"/>
      <c r="K9" s="109"/>
      <c r="L9" s="94"/>
      <c r="M9" s="5"/>
      <c r="N9" s="5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33" customHeight="1">
      <c r="A10" s="37" t="s">
        <v>34</v>
      </c>
      <c r="B10" s="45"/>
      <c r="C10" s="46" t="s">
        <v>1</v>
      </c>
      <c r="D10" s="46">
        <v>50</v>
      </c>
      <c r="E10" s="46" t="s">
        <v>1</v>
      </c>
      <c r="F10" s="28">
        <v>1</v>
      </c>
      <c r="G10" s="46" t="s">
        <v>2</v>
      </c>
      <c r="H10" s="28">
        <f>+B10*D10*F10</f>
        <v>0</v>
      </c>
      <c r="I10" s="145"/>
      <c r="J10" s="47">
        <f>+H10/F10</f>
        <v>0</v>
      </c>
      <c r="K10" s="48"/>
      <c r="L10" s="175"/>
      <c r="M10" s="10"/>
      <c r="N10" s="2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39">
      <c r="A11" s="37" t="s">
        <v>61</v>
      </c>
      <c r="B11" s="45"/>
      <c r="C11" s="46" t="s">
        <v>1</v>
      </c>
      <c r="D11" s="46">
        <v>50</v>
      </c>
      <c r="E11" s="46" t="s">
        <v>1</v>
      </c>
      <c r="F11" s="28">
        <v>5</v>
      </c>
      <c r="G11" s="46" t="s">
        <v>2</v>
      </c>
      <c r="H11" s="28">
        <f>+B11*D11*F11</f>
        <v>0</v>
      </c>
      <c r="I11" s="147"/>
      <c r="J11" s="48"/>
      <c r="K11" s="47">
        <f>+H11/$F11</f>
        <v>0</v>
      </c>
      <c r="L11" s="175"/>
      <c r="M11" s="2"/>
      <c r="N11" s="2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24.75" customHeight="1">
      <c r="A12" s="143"/>
      <c r="B12" s="144" t="s">
        <v>27</v>
      </c>
      <c r="C12" s="100"/>
      <c r="D12" s="101"/>
      <c r="E12" s="100"/>
      <c r="F12" s="102"/>
      <c r="G12" s="103"/>
      <c r="H12" s="51">
        <f>SUM(H10:H11)</f>
        <v>0</v>
      </c>
      <c r="I12" s="52"/>
      <c r="J12" s="53">
        <f>SUM(J10:J11)</f>
        <v>0</v>
      </c>
      <c r="K12" s="53">
        <f>SUM(K10:K11)</f>
        <v>0</v>
      </c>
      <c r="L12" s="175"/>
      <c r="M12" s="2"/>
      <c r="N12" s="2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s="8" customFormat="1" ht="60" customHeight="1">
      <c r="A13" s="110" t="s">
        <v>54</v>
      </c>
      <c r="B13" s="167"/>
      <c r="C13" s="164"/>
      <c r="D13" s="39" t="s">
        <v>68</v>
      </c>
      <c r="E13" s="84"/>
      <c r="F13" s="106"/>
      <c r="G13" s="84"/>
      <c r="H13" s="106"/>
      <c r="I13" s="107"/>
      <c r="J13" s="108"/>
      <c r="K13" s="109"/>
      <c r="L13" s="175"/>
      <c r="M13" s="5"/>
      <c r="N13" s="5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26.25">
      <c r="A14" s="37" t="s">
        <v>28</v>
      </c>
      <c r="B14" s="165"/>
      <c r="C14" s="119"/>
      <c r="D14" s="45"/>
      <c r="E14" s="46" t="s">
        <v>1</v>
      </c>
      <c r="F14" s="28">
        <v>1</v>
      </c>
      <c r="G14" s="46" t="s">
        <v>4</v>
      </c>
      <c r="H14" s="28">
        <f>+D14*F14</f>
        <v>0</v>
      </c>
      <c r="I14" s="145"/>
      <c r="J14" s="47">
        <f>+H14/F14</f>
        <v>0</v>
      </c>
      <c r="K14" s="48"/>
      <c r="L14" s="175"/>
      <c r="M14" s="2"/>
      <c r="N14" s="2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26.25">
      <c r="A15" s="37" t="s">
        <v>55</v>
      </c>
      <c r="B15" s="166"/>
      <c r="C15" s="120"/>
      <c r="D15" s="45"/>
      <c r="E15" s="46" t="s">
        <v>1</v>
      </c>
      <c r="F15" s="28">
        <v>5</v>
      </c>
      <c r="G15" s="46" t="s">
        <v>4</v>
      </c>
      <c r="H15" s="28">
        <f>+D15*F15</f>
        <v>0</v>
      </c>
      <c r="I15" s="147"/>
      <c r="J15" s="48"/>
      <c r="K15" s="47">
        <f>+H15/F15</f>
        <v>0</v>
      </c>
      <c r="L15" s="175"/>
      <c r="M15" s="2"/>
      <c r="N15" s="2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22.5" customHeight="1">
      <c r="A16" s="159"/>
      <c r="B16" s="160" t="s">
        <v>27</v>
      </c>
      <c r="C16" s="24"/>
      <c r="D16" s="24" t="s">
        <v>35</v>
      </c>
      <c r="E16" s="24"/>
      <c r="F16" s="161"/>
      <c r="G16" s="162"/>
      <c r="H16" s="55">
        <f>SUM(H14:H15)</f>
        <v>0</v>
      </c>
      <c r="I16" s="54"/>
      <c r="J16" s="57">
        <f>SUM(J14:J15)</f>
        <v>0</v>
      </c>
      <c r="K16" s="57">
        <f>SUM(K14:K15)</f>
        <v>0</v>
      </c>
      <c r="L16" s="175"/>
      <c r="M16" s="2"/>
      <c r="N16" s="2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24.75" customHeight="1">
      <c r="A17" s="121"/>
      <c r="B17" s="122" t="s">
        <v>62</v>
      </c>
      <c r="C17" s="123"/>
      <c r="D17" s="123"/>
      <c r="E17" s="123"/>
      <c r="F17" s="124"/>
      <c r="G17" s="50" t="s">
        <v>29</v>
      </c>
      <c r="H17" s="51">
        <f>+H8+H12+H16</f>
        <v>0</v>
      </c>
      <c r="I17" s="52"/>
      <c r="J17" s="53">
        <f>+J16+J12+J8</f>
        <v>0</v>
      </c>
      <c r="K17" s="53">
        <f>+K16+K12+K8</f>
        <v>0</v>
      </c>
      <c r="L17" s="175"/>
      <c r="M17" s="2"/>
      <c r="N17" s="2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3.75" customHeight="1">
      <c r="A18" s="61"/>
      <c r="B18" s="62"/>
      <c r="C18" s="63"/>
      <c r="D18" s="64"/>
      <c r="E18" s="63"/>
      <c r="F18" s="64"/>
      <c r="G18" s="65"/>
      <c r="H18" s="66"/>
      <c r="I18" s="64"/>
      <c r="J18" s="64"/>
      <c r="K18" s="61"/>
      <c r="L18" s="175"/>
      <c r="M18" s="2"/>
      <c r="N18" s="2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90">
      <c r="A19" s="111" t="s">
        <v>15</v>
      </c>
      <c r="B19" s="112" t="s">
        <v>12</v>
      </c>
      <c r="C19" s="117"/>
      <c r="D19" s="117"/>
      <c r="E19" s="117"/>
      <c r="F19" s="117"/>
      <c r="G19" s="118"/>
      <c r="H19" s="113" t="s">
        <v>30</v>
      </c>
      <c r="I19" s="114"/>
      <c r="J19" s="115" t="s">
        <v>5</v>
      </c>
      <c r="K19" s="116" t="s">
        <v>6</v>
      </c>
      <c r="L19" s="175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22.5" customHeight="1">
      <c r="A20" s="37" t="s">
        <v>14</v>
      </c>
      <c r="B20" s="45"/>
      <c r="C20" s="127"/>
      <c r="D20" s="128"/>
      <c r="E20" s="129"/>
      <c r="F20" s="129"/>
      <c r="G20" s="130"/>
      <c r="H20" s="67"/>
      <c r="I20" s="145"/>
      <c r="J20" s="68">
        <f>+H20/1</f>
        <v>0</v>
      </c>
      <c r="K20" s="48"/>
      <c r="L20" s="175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26.25">
      <c r="A21" s="37" t="s">
        <v>36</v>
      </c>
      <c r="B21" s="45">
        <v>0</v>
      </c>
      <c r="C21" s="131"/>
      <c r="D21" s="132"/>
      <c r="E21" s="133"/>
      <c r="F21" s="134"/>
      <c r="G21" s="135"/>
      <c r="H21" s="70">
        <v>0</v>
      </c>
      <c r="I21" s="146"/>
      <c r="J21" s="68">
        <f>+H21/1</f>
        <v>0</v>
      </c>
      <c r="K21" s="48"/>
      <c r="L21" s="175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71" t="s">
        <v>37</v>
      </c>
      <c r="B22" s="29">
        <f>+B20-B21</f>
        <v>0</v>
      </c>
      <c r="C22" s="131"/>
      <c r="D22" s="132"/>
      <c r="E22" s="133"/>
      <c r="F22" s="132"/>
      <c r="G22" s="135"/>
      <c r="H22" s="69">
        <f>+H20-H21</f>
        <v>0</v>
      </c>
      <c r="I22" s="146"/>
      <c r="J22" s="48"/>
      <c r="K22" s="60"/>
      <c r="L22" s="175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22.5" customHeight="1">
      <c r="A23" s="37" t="s">
        <v>13</v>
      </c>
      <c r="B23" s="45"/>
      <c r="C23" s="131"/>
      <c r="D23" s="136"/>
      <c r="E23" s="133"/>
      <c r="F23" s="132"/>
      <c r="G23" s="137"/>
      <c r="H23" s="67"/>
      <c r="I23" s="146"/>
      <c r="J23" s="48"/>
      <c r="K23" s="60">
        <f>+H23/5</f>
        <v>0</v>
      </c>
      <c r="L23" s="175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26.25">
      <c r="A24" s="37" t="s">
        <v>36</v>
      </c>
      <c r="B24" s="45">
        <v>0</v>
      </c>
      <c r="C24" s="131"/>
      <c r="D24" s="136"/>
      <c r="E24" s="133"/>
      <c r="F24" s="132"/>
      <c r="G24" s="135"/>
      <c r="H24" s="67">
        <v>0</v>
      </c>
      <c r="I24" s="146"/>
      <c r="J24" s="48"/>
      <c r="K24" s="60">
        <f>+H24/5</f>
        <v>0</v>
      </c>
      <c r="L24" s="175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71" t="s">
        <v>39</v>
      </c>
      <c r="B25" s="29">
        <f>+B23-B24</f>
        <v>0</v>
      </c>
      <c r="C25" s="131"/>
      <c r="D25" s="132"/>
      <c r="E25" s="133"/>
      <c r="F25" s="132"/>
      <c r="G25" s="135"/>
      <c r="H25" s="69">
        <f>+H23-H24</f>
        <v>0</v>
      </c>
      <c r="I25" s="146"/>
      <c r="J25" s="48"/>
      <c r="K25" s="72">
        <f>K23-K24</f>
        <v>0</v>
      </c>
      <c r="L25" s="175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>
      <c r="A26" s="71" t="s">
        <v>57</v>
      </c>
      <c r="B26" s="45"/>
      <c r="C26" s="131"/>
      <c r="D26" s="138"/>
      <c r="E26" s="133"/>
      <c r="F26" s="132"/>
      <c r="G26" s="135"/>
      <c r="H26" s="73"/>
      <c r="I26" s="146"/>
      <c r="J26" s="48"/>
      <c r="K26" s="72">
        <f>H26/5</f>
        <v>0</v>
      </c>
      <c r="L26" s="175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26.25">
      <c r="A27" s="71" t="s">
        <v>36</v>
      </c>
      <c r="B27" s="45">
        <v>0</v>
      </c>
      <c r="C27" s="131"/>
      <c r="D27" s="138"/>
      <c r="E27" s="133"/>
      <c r="F27" s="132"/>
      <c r="G27" s="135"/>
      <c r="H27" s="73"/>
      <c r="I27" s="146"/>
      <c r="J27" s="48"/>
      <c r="K27" s="72">
        <f>+H27/5</f>
        <v>0</v>
      </c>
      <c r="L27" s="175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71" t="s">
        <v>58</v>
      </c>
      <c r="B28" s="29">
        <f>+B26-B27</f>
        <v>0</v>
      </c>
      <c r="C28" s="139"/>
      <c r="D28" s="140"/>
      <c r="E28" s="141"/>
      <c r="F28" s="140"/>
      <c r="G28" s="142"/>
      <c r="H28" s="69">
        <f>SUM(H26-H27)</f>
        <v>0</v>
      </c>
      <c r="I28" s="147"/>
      <c r="J28" s="48"/>
      <c r="K28" s="72">
        <f>K26-K27</f>
        <v>0</v>
      </c>
      <c r="L28" s="175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22.5" customHeight="1">
      <c r="A29" s="157" t="s">
        <v>16</v>
      </c>
      <c r="B29" s="56">
        <f>+B22+B25+B28</f>
        <v>0</v>
      </c>
      <c r="C29" s="24"/>
      <c r="D29" s="30"/>
      <c r="E29" s="30"/>
      <c r="F29" s="158"/>
      <c r="G29" s="56" t="s">
        <v>8</v>
      </c>
      <c r="H29" s="74">
        <f>+H22+H25+H28</f>
        <v>0</v>
      </c>
      <c r="I29" s="54"/>
      <c r="J29" s="54">
        <f>SUM(J20:J25)</f>
        <v>0</v>
      </c>
      <c r="K29" s="75">
        <f>K25+K28</f>
        <v>0</v>
      </c>
      <c r="L29" s="175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35.25" customHeight="1">
      <c r="A30" s="125" t="s">
        <v>7</v>
      </c>
      <c r="B30" s="123"/>
      <c r="C30" s="123"/>
      <c r="D30" s="123"/>
      <c r="E30" s="123"/>
      <c r="F30" s="124"/>
      <c r="G30" s="76" t="s">
        <v>40</v>
      </c>
      <c r="H30" s="77">
        <f>+H17-H29</f>
        <v>0</v>
      </c>
      <c r="I30" s="52"/>
      <c r="J30" s="52">
        <f>+J17-J29</f>
        <v>0</v>
      </c>
      <c r="K30" s="53">
        <f>+K17-K29</f>
        <v>0</v>
      </c>
      <c r="L30" s="95"/>
      <c r="M30" s="34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7.5" customHeight="1">
      <c r="A31" s="61"/>
      <c r="B31" s="64"/>
      <c r="C31" s="63"/>
      <c r="D31" s="64"/>
      <c r="E31" s="63"/>
      <c r="F31" s="64"/>
      <c r="G31" s="65"/>
      <c r="H31" s="64"/>
      <c r="I31" s="64"/>
      <c r="J31" s="64"/>
      <c r="K31" s="61"/>
      <c r="L31" s="95"/>
      <c r="M31" s="3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9.5" customHeight="1">
      <c r="A32" s="58" t="s">
        <v>65</v>
      </c>
      <c r="B32" s="20"/>
      <c r="C32" s="59"/>
      <c r="D32" s="41"/>
      <c r="E32" s="59"/>
      <c r="F32" s="41"/>
      <c r="G32" s="40"/>
      <c r="H32" s="41"/>
      <c r="I32" s="148"/>
      <c r="J32" s="172" t="s">
        <v>22</v>
      </c>
      <c r="K32" s="173"/>
      <c r="L32" s="95"/>
      <c r="M32" s="34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30.75" customHeight="1">
      <c r="A33" s="37" t="s">
        <v>41</v>
      </c>
      <c r="B33" s="38" t="s">
        <v>23</v>
      </c>
      <c r="C33" s="36" t="s">
        <v>1</v>
      </c>
      <c r="D33" s="39" t="s">
        <v>24</v>
      </c>
      <c r="E33" s="36" t="s">
        <v>1</v>
      </c>
      <c r="F33" s="38" t="s">
        <v>25</v>
      </c>
      <c r="G33" s="36" t="s">
        <v>2</v>
      </c>
      <c r="H33" s="39" t="s">
        <v>3</v>
      </c>
      <c r="I33" s="149"/>
      <c r="J33" s="44" t="s">
        <v>5</v>
      </c>
      <c r="K33" s="44" t="s">
        <v>6</v>
      </c>
      <c r="L33" s="92" t="s">
        <v>47</v>
      </c>
      <c r="M33" s="34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51">
      <c r="A34" s="37" t="s">
        <v>42</v>
      </c>
      <c r="B34" s="78"/>
      <c r="C34" s="46" t="s">
        <v>1</v>
      </c>
      <c r="D34" s="46">
        <v>50</v>
      </c>
      <c r="E34" s="46" t="s">
        <v>1</v>
      </c>
      <c r="F34" s="28">
        <v>1</v>
      </c>
      <c r="G34" s="46" t="s">
        <v>2</v>
      </c>
      <c r="H34" s="28">
        <f>+B34*D34*F34</f>
        <v>0</v>
      </c>
      <c r="I34" s="146"/>
      <c r="J34" s="47">
        <f>+H34/F34</f>
        <v>0</v>
      </c>
      <c r="K34" s="48"/>
      <c r="L34" s="92" t="s">
        <v>18</v>
      </c>
      <c r="M34" s="34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51">
      <c r="A35" s="37" t="s">
        <v>43</v>
      </c>
      <c r="B35" s="29">
        <v>1</v>
      </c>
      <c r="C35" s="46" t="s">
        <v>1</v>
      </c>
      <c r="D35" s="78"/>
      <c r="E35" s="46" t="s">
        <v>1</v>
      </c>
      <c r="F35" s="28">
        <v>1</v>
      </c>
      <c r="G35" s="46" t="s">
        <v>2</v>
      </c>
      <c r="H35" s="28">
        <f>+B35*D35*F35</f>
        <v>0</v>
      </c>
      <c r="I35" s="146"/>
      <c r="J35" s="47">
        <f>+H35/$F35</f>
        <v>0</v>
      </c>
      <c r="K35" s="48"/>
      <c r="L35" s="96" t="s">
        <v>48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51">
      <c r="A36" s="37" t="s">
        <v>63</v>
      </c>
      <c r="B36" s="78"/>
      <c r="C36" s="46" t="s">
        <v>1</v>
      </c>
      <c r="D36" s="46">
        <v>50</v>
      </c>
      <c r="E36" s="46" t="s">
        <v>1</v>
      </c>
      <c r="F36" s="28">
        <v>5</v>
      </c>
      <c r="G36" s="46" t="s">
        <v>2</v>
      </c>
      <c r="H36" s="28">
        <f>+B36*D36*F36</f>
        <v>0</v>
      </c>
      <c r="I36" s="146"/>
      <c r="J36" s="48"/>
      <c r="K36" s="47">
        <f>+H36/F36</f>
        <v>0</v>
      </c>
      <c r="L36" s="96" t="s">
        <v>49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51">
      <c r="A37" s="37" t="s">
        <v>64</v>
      </c>
      <c r="B37" s="29">
        <v>1</v>
      </c>
      <c r="C37" s="46" t="s">
        <v>1</v>
      </c>
      <c r="D37" s="78"/>
      <c r="E37" s="46" t="s">
        <v>1</v>
      </c>
      <c r="F37" s="28">
        <v>5</v>
      </c>
      <c r="G37" s="46" t="s">
        <v>2</v>
      </c>
      <c r="H37" s="28">
        <f>+B37*D37*F37</f>
        <v>0</v>
      </c>
      <c r="I37" s="147"/>
      <c r="J37" s="48"/>
      <c r="K37" s="47">
        <f>+H37/F37</f>
        <v>0</v>
      </c>
      <c r="L37" s="96" t="s">
        <v>50</v>
      </c>
      <c r="M37" s="9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s="26" customFormat="1" ht="22.5" customHeight="1">
      <c r="A38" s="150"/>
      <c r="B38" s="151" t="s">
        <v>0</v>
      </c>
      <c r="C38" s="152"/>
      <c r="D38" s="24"/>
      <c r="E38" s="152"/>
      <c r="F38" s="153"/>
      <c r="G38" s="79" t="s">
        <v>9</v>
      </c>
      <c r="H38" s="33">
        <f>SUM(H34:H37)</f>
        <v>0</v>
      </c>
      <c r="I38" s="80"/>
      <c r="J38" s="80">
        <f>SUM(J34:J37)</f>
        <v>0</v>
      </c>
      <c r="K38" s="80">
        <f>SUM(K34:K37)</f>
        <v>0</v>
      </c>
      <c r="L38" s="96" t="s">
        <v>51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23.25" customHeight="1">
      <c r="A39" s="154"/>
      <c r="B39" s="155" t="s">
        <v>11</v>
      </c>
      <c r="C39" s="156"/>
      <c r="D39" s="123"/>
      <c r="E39" s="156"/>
      <c r="F39" s="124"/>
      <c r="G39" s="49" t="s">
        <v>10</v>
      </c>
      <c r="H39" s="81">
        <f>+H38-H30</f>
        <v>0</v>
      </c>
      <c r="I39" s="82"/>
      <c r="J39" s="83">
        <f>+J38-J30</f>
        <v>0</v>
      </c>
      <c r="K39" s="83">
        <f>-K30+K38</f>
        <v>0</v>
      </c>
      <c r="L39" s="97" t="s">
        <v>52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 customHeight="1">
      <c r="A40" s="23"/>
      <c r="B40" s="1"/>
      <c r="D40" s="2"/>
      <c r="E40" s="15"/>
      <c r="F40" s="1"/>
      <c r="G40" s="11"/>
      <c r="H40" s="31" t="s">
        <v>44</v>
      </c>
      <c r="I40" s="2"/>
      <c r="J40" s="2"/>
      <c r="K40" s="2"/>
      <c r="L40" s="168"/>
      <c r="M40" s="6" t="s">
        <v>38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2:25" ht="15">
      <c r="B41" s="25"/>
      <c r="C41" s="26"/>
      <c r="D41" s="25" t="s">
        <v>45</v>
      </c>
      <c r="E41" s="17"/>
      <c r="F41" s="5"/>
      <c r="H41" s="14"/>
      <c r="I41" s="5"/>
      <c r="J41" s="5"/>
      <c r="K41" s="9"/>
      <c r="L41" s="169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2:25" ht="15.75">
      <c r="B42" s="1"/>
      <c r="C42" s="7"/>
      <c r="D42" s="3"/>
      <c r="E42" s="21"/>
      <c r="F42" s="4"/>
      <c r="H42" s="4"/>
      <c r="I42" s="4"/>
      <c r="J42" s="4"/>
      <c r="K42" s="21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2:25" ht="15">
      <c r="B43" s="1"/>
      <c r="D43" s="1"/>
      <c r="F43" s="2"/>
      <c r="G43" s="11"/>
      <c r="H43" s="2"/>
      <c r="I43" s="2"/>
      <c r="J43" s="2"/>
      <c r="K43" s="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2:25" ht="15">
      <c r="B44" s="1"/>
      <c r="D44" s="1"/>
      <c r="E44" s="15"/>
      <c r="F44" s="2"/>
      <c r="G44" s="11"/>
      <c r="H44" s="2"/>
      <c r="I44" s="2"/>
      <c r="J44" s="2"/>
      <c r="K44" s="6"/>
      <c r="L44" s="13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2:25" ht="15">
      <c r="B45" s="2"/>
      <c r="C45" s="15"/>
      <c r="D45" s="6"/>
      <c r="E45" s="15"/>
      <c r="F45" s="2"/>
      <c r="G45" s="11"/>
      <c r="H45" s="5"/>
      <c r="I45" s="2"/>
      <c r="J45" s="2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4:25" ht="15">
      <c r="D46" s="6"/>
      <c r="E46" s="15"/>
      <c r="F46" s="22" t="s">
        <v>46</v>
      </c>
      <c r="G46" s="3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27" t="s">
        <v>32</v>
      </c>
      <c r="D47" s="6"/>
      <c r="E47" s="15"/>
      <c r="F47" s="6"/>
      <c r="G47" s="32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2:25" ht="12.75"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</sheetData>
  <mergeCells count="5">
    <mergeCell ref="A1:F1"/>
    <mergeCell ref="J2:K2"/>
    <mergeCell ref="J32:K32"/>
    <mergeCell ref="L2:L3"/>
    <mergeCell ref="L10:L29"/>
  </mergeCells>
  <printOptions/>
  <pageMargins left="0.75" right="0.75" top="0.25" bottom="0.25" header="0.5" footer="0.5"/>
  <pageSetup horizontalDpi="300" verticalDpi="300" orientation="portrait" paperSize="5" scale="70" r:id="rId2"/>
  <rowBreaks count="1" manualBreakCount="1">
    <brk id="4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SmartForest Ventures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</dc:creator>
  <cp:keywords/>
  <dc:description/>
  <cp:lastModifiedBy>Danielle Surkatty</cp:lastModifiedBy>
  <cp:lastPrinted>2009-03-15T22:51:01Z</cp:lastPrinted>
  <dcterms:created xsi:type="dcterms:W3CDTF">2004-05-20T15:34:59Z</dcterms:created>
  <dcterms:modified xsi:type="dcterms:W3CDTF">2009-04-18T18:37:31Z</dcterms:modified>
  <cp:category/>
  <cp:version/>
  <cp:contentType/>
  <cp:contentStatus/>
</cp:coreProperties>
</file>